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proj.zgs.gov.si\Projektna\Projekti v izvajanju\2018-2026_LifeIP\Izdelki in rezultati\A3 Poročanje PUN2000\Poročanje po CILJIH\"/>
    </mc:Choice>
  </mc:AlternateContent>
  <bookViews>
    <workbookView xWindow="0" yWindow="0" windowWidth="28800" windowHeight="11850"/>
  </bookViews>
  <sheets>
    <sheet name="ANALIZA SKUPA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D7" i="1"/>
  <c r="D8" i="1"/>
  <c r="D9" i="1"/>
  <c r="D10" i="1"/>
  <c r="D6" i="1"/>
  <c r="F7" i="1"/>
  <c r="F8" i="1"/>
  <c r="F9" i="1"/>
  <c r="F10" i="1"/>
  <c r="D11" i="1" l="1"/>
  <c r="E9" i="1" s="1"/>
  <c r="F11" i="1"/>
  <c r="B12" i="1"/>
  <c r="C65" i="1"/>
  <c r="C64" i="1"/>
  <c r="C63" i="1"/>
  <c r="C62" i="1"/>
  <c r="C61" i="1"/>
  <c r="C60" i="1"/>
  <c r="C55" i="1"/>
  <c r="C56" i="1" s="1"/>
  <c r="C54" i="1"/>
  <c r="C53" i="1"/>
  <c r="C52" i="1"/>
  <c r="C51" i="1"/>
  <c r="C46" i="1"/>
  <c r="C47" i="1" s="1"/>
  <c r="C45" i="1"/>
  <c r="C44" i="1"/>
  <c r="C43" i="1"/>
  <c r="C42" i="1"/>
  <c r="C37" i="1"/>
  <c r="C36" i="1"/>
  <c r="C35" i="1"/>
  <c r="C34" i="1"/>
  <c r="C33" i="1"/>
  <c r="C38" i="1" s="1"/>
  <c r="C28" i="1"/>
  <c r="C27" i="1"/>
  <c r="C26" i="1"/>
  <c r="C29" i="1" s="1"/>
  <c r="C25" i="1"/>
  <c r="C24" i="1"/>
  <c r="C6" i="1"/>
  <c r="C11" i="1"/>
  <c r="C10" i="1"/>
  <c r="C9" i="1"/>
  <c r="C8" i="1"/>
  <c r="C7" i="1"/>
  <c r="C20" i="1"/>
  <c r="C19" i="1"/>
  <c r="C18" i="1"/>
  <c r="C17" i="1"/>
  <c r="C16" i="1"/>
  <c r="C15" i="1"/>
  <c r="B65" i="1"/>
  <c r="B56" i="1"/>
  <c r="B47" i="1"/>
  <c r="B38" i="1"/>
  <c r="B29" i="1"/>
  <c r="B20" i="1"/>
  <c r="B11" i="1"/>
  <c r="B10" i="1"/>
  <c r="B9" i="1"/>
  <c r="B8" i="1"/>
  <c r="B7" i="1"/>
  <c r="B6" i="1"/>
  <c r="E10" i="1" l="1"/>
  <c r="E7" i="1"/>
  <c r="E6" i="1"/>
  <c r="E11" i="1" s="1"/>
  <c r="E8" i="1"/>
  <c r="G8" i="1"/>
  <c r="G7" i="1"/>
  <c r="G9" i="1"/>
  <c r="G10" i="1"/>
  <c r="G6" i="1"/>
  <c r="G11" i="1" l="1"/>
</calcChain>
</file>

<file path=xl/sharedStrings.xml><?xml version="1.0" encoding="utf-8"?>
<sst xmlns="http://schemas.openxmlformats.org/spreadsheetml/2006/main" count="75" uniqueCount="18">
  <si>
    <t>Šifra</t>
  </si>
  <si>
    <t>število</t>
  </si>
  <si>
    <t>delež %</t>
  </si>
  <si>
    <t>izvedeno</t>
  </si>
  <si>
    <t>delno izvedeno</t>
  </si>
  <si>
    <t>se izvaja</t>
  </si>
  <si>
    <t>ni izvedeno</t>
  </si>
  <si>
    <t>ukrep spremenjen - ni izveden</t>
  </si>
  <si>
    <t>SKUPAJ</t>
  </si>
  <si>
    <t>KOČEVSKO</t>
  </si>
  <si>
    <t>JULIJSKE ALPE</t>
  </si>
  <si>
    <t>KSALPE</t>
  </si>
  <si>
    <t>SNEŽNIK</t>
  </si>
  <si>
    <t>POHORJE</t>
  </si>
  <si>
    <t>MURA</t>
  </si>
  <si>
    <t>Analiza izvedenosti ciljev PUN2000 na šestih izbranih kompleksnih Natura 2000 območjih za obdobje 2015-2018/2019</t>
  </si>
  <si>
    <t>S projekti</t>
  </si>
  <si>
    <t>brez projektov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</si>
</sst>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rgb="FFA828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1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7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/>
    <xf numFmtId="0" fontId="0" fillId="0" borderId="1" xfId="0" applyBorder="1"/>
    <xf numFmtId="0" fontId="2" fillId="0" borderId="0" xfId="0" applyFont="1" applyAlignment="1">
      <alignment wrapText="1"/>
    </xf>
    <xf numFmtId="0" fontId="4" fillId="4" borderId="1" xfId="0" applyFont="1" applyFill="1" applyBorder="1"/>
    <xf numFmtId="0" fontId="4" fillId="2" borderId="1" xfId="0" applyFont="1" applyFill="1" applyBorder="1"/>
    <xf numFmtId="0" fontId="4" fillId="5" borderId="1" xfId="0" applyFont="1" applyFill="1" applyBorder="1"/>
    <xf numFmtId="0" fontId="4" fillId="3" borderId="1" xfId="0" applyFont="1" applyFill="1" applyBorder="1"/>
    <xf numFmtId="0" fontId="4" fillId="6" borderId="1" xfId="0" applyFont="1" applyFill="1" applyBorder="1"/>
    <xf numFmtId="0" fontId="2" fillId="7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Fill="1"/>
    <xf numFmtId="1" fontId="2" fillId="0" borderId="0" xfId="0" applyNumberFormat="1" applyFont="1" applyFill="1" applyBorder="1"/>
    <xf numFmtId="0" fontId="2" fillId="0" borderId="0" xfId="0" applyFont="1" applyFill="1" applyBorder="1"/>
    <xf numFmtId="0" fontId="0" fillId="0" borderId="2" xfId="0" applyFill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4" borderId="1" xfId="0" applyFont="1" applyFill="1" applyBorder="1"/>
    <xf numFmtId="0" fontId="4" fillId="2" borderId="1" xfId="0" applyFont="1" applyFill="1" applyBorder="1"/>
    <xf numFmtId="0" fontId="4" fillId="5" borderId="1" xfId="0" applyFont="1" applyFill="1" applyBorder="1"/>
    <xf numFmtId="0" fontId="4" fillId="3" borderId="1" xfId="0" applyFont="1" applyFill="1" applyBorder="1"/>
    <xf numFmtId="0" fontId="4" fillId="6" borderId="1" xfId="0" applyFont="1" applyFill="1" applyBorder="1"/>
    <xf numFmtId="0" fontId="2" fillId="7" borderId="1" xfId="0" applyFont="1" applyFill="1" applyBorder="1"/>
    <xf numFmtId="9" fontId="2" fillId="7" borderId="1" xfId="0" applyNumberFormat="1" applyFont="1" applyFill="1" applyBorder="1"/>
    <xf numFmtId="164" fontId="0" fillId="0" borderId="1" xfId="0" applyNumberFormat="1" applyBorder="1"/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4" borderId="1" xfId="0" applyFont="1" applyFill="1" applyBorder="1"/>
    <xf numFmtId="0" fontId="4" fillId="2" borderId="1" xfId="0" applyFont="1" applyFill="1" applyBorder="1"/>
    <xf numFmtId="0" fontId="4" fillId="5" borderId="1" xfId="0" applyFont="1" applyFill="1" applyBorder="1"/>
    <xf numFmtId="0" fontId="4" fillId="3" borderId="1" xfId="0" applyFont="1" applyFill="1" applyBorder="1"/>
    <xf numFmtId="0" fontId="4" fillId="6" borderId="1" xfId="0" applyFont="1" applyFill="1" applyBorder="1"/>
    <xf numFmtId="0" fontId="2" fillId="7" borderId="1" xfId="0" applyFont="1" applyFill="1" applyBorder="1"/>
    <xf numFmtId="0" fontId="2" fillId="0" borderId="1" xfId="0" applyFont="1" applyFill="1" applyBorder="1" applyAlignment="1">
      <alignment horizontal="center"/>
    </xf>
  </cellXfs>
  <cellStyles count="91">
    <cellStyle name="Navadno" xfId="0" builtinId="0"/>
    <cellStyle name="Navadno 10" xfId="15"/>
    <cellStyle name="Navadno 10 2" xfId="26"/>
    <cellStyle name="Navadno 10 2 2" xfId="37"/>
    <cellStyle name="Navadno 10 2 2 2" xfId="75"/>
    <cellStyle name="Navadno 10 2 3" xfId="56"/>
    <cellStyle name="Navadno 10 3" xfId="22"/>
    <cellStyle name="Navadno 10 4" xfId="33"/>
    <cellStyle name="Navadno 10 4 2" xfId="88"/>
    <cellStyle name="Navadno 11" xfId="18"/>
    <cellStyle name="Navadno 11 2" xfId="40"/>
    <cellStyle name="Navadno 11 2 2" xfId="78"/>
    <cellStyle name="Navadno 11 3" xfId="59"/>
    <cellStyle name="Navadno 12" xfId="29"/>
    <cellStyle name="Navadno 12 2" xfId="68"/>
    <cellStyle name="Navadno 13" xfId="49"/>
    <cellStyle name="Navadno 14" xfId="10"/>
    <cellStyle name="Navadno 14 2" xfId="87"/>
    <cellStyle name="Navadno 15" xfId="90"/>
    <cellStyle name="Navadno 2" xfId="3"/>
    <cellStyle name="Navadno 3" xfId="7"/>
    <cellStyle name="Navadno 4" xfId="1"/>
    <cellStyle name="Navadno 4 2" xfId="2"/>
    <cellStyle name="Navadno 5" xfId="5"/>
    <cellStyle name="Navadno 5 2" xfId="13"/>
    <cellStyle name="Navadno 5 2 2" xfId="24"/>
    <cellStyle name="Navadno 5 2 2 2" xfId="45"/>
    <cellStyle name="Navadno 5 2 2 2 2" xfId="83"/>
    <cellStyle name="Navadno 5 2 2 3" xfId="64"/>
    <cellStyle name="Navadno 5 2 3" xfId="35"/>
    <cellStyle name="Navadno 5 2 3 2" xfId="73"/>
    <cellStyle name="Navadno 5 2 4" xfId="54"/>
    <cellStyle name="Navadno 5 3" xfId="16"/>
    <cellStyle name="Navadno 5 3 2" xfId="27"/>
    <cellStyle name="Navadno 5 3 2 2" xfId="47"/>
    <cellStyle name="Navadno 5 3 2 2 2" xfId="85"/>
    <cellStyle name="Navadno 5 3 2 3" xfId="66"/>
    <cellStyle name="Navadno 5 3 3" xfId="38"/>
    <cellStyle name="Navadno 5 3 3 2" xfId="76"/>
    <cellStyle name="Navadno 5 3 4" xfId="57"/>
    <cellStyle name="Navadno 5 4" xfId="19"/>
    <cellStyle name="Navadno 5 4 2" xfId="41"/>
    <cellStyle name="Navadno 5 4 2 2" xfId="79"/>
    <cellStyle name="Navadno 5 4 3" xfId="60"/>
    <cellStyle name="Navadno 5 5" xfId="30"/>
    <cellStyle name="Navadno 5 5 2" xfId="69"/>
    <cellStyle name="Navadno 5 6" xfId="50"/>
    <cellStyle name="Navadno 6" xfId="4"/>
    <cellStyle name="Navadno 6 2" xfId="8"/>
    <cellStyle name="Navadno 7" xfId="9"/>
    <cellStyle name="Navadno 7 2" xfId="14"/>
    <cellStyle name="Navadno 7 2 2" xfId="25"/>
    <cellStyle name="Navadno 7 2 2 2" xfId="46"/>
    <cellStyle name="Navadno 7 2 2 2 2" xfId="84"/>
    <cellStyle name="Navadno 7 2 2 3" xfId="65"/>
    <cellStyle name="Navadno 7 2 3" xfId="36"/>
    <cellStyle name="Navadno 7 2 3 2" xfId="74"/>
    <cellStyle name="Navadno 7 2 4" xfId="55"/>
    <cellStyle name="Navadno 7 3" xfId="17"/>
    <cellStyle name="Navadno 7 3 2" xfId="28"/>
    <cellStyle name="Navadno 7 3 2 2" xfId="48"/>
    <cellStyle name="Navadno 7 3 2 2 2" xfId="86"/>
    <cellStyle name="Navadno 7 3 2 3" xfId="67"/>
    <cellStyle name="Navadno 7 3 3" xfId="39"/>
    <cellStyle name="Navadno 7 3 3 2" xfId="77"/>
    <cellStyle name="Navadno 7 3 4" xfId="58"/>
    <cellStyle name="Navadno 7 4" xfId="20"/>
    <cellStyle name="Navadno 7 4 2" xfId="42"/>
    <cellStyle name="Navadno 7 4 2 2" xfId="80"/>
    <cellStyle name="Navadno 7 4 3" xfId="61"/>
    <cellStyle name="Navadno 7 5" xfId="31"/>
    <cellStyle name="Navadno 7 5 2" xfId="70"/>
    <cellStyle name="Navadno 7 6" xfId="51"/>
    <cellStyle name="Navadno 8" xfId="11"/>
    <cellStyle name="Navadno 8 2" xfId="21"/>
    <cellStyle name="Navadno 8 2 2" xfId="43"/>
    <cellStyle name="Navadno 8 2 2 2" xfId="81"/>
    <cellStyle name="Navadno 8 2 3" xfId="62"/>
    <cellStyle name="Navadno 8 3" xfId="32"/>
    <cellStyle name="Navadno 8 3 2" xfId="71"/>
    <cellStyle name="Navadno 8 4" xfId="52"/>
    <cellStyle name="Navadno 9" xfId="12"/>
    <cellStyle name="Navadno 9 2" xfId="23"/>
    <cellStyle name="Navadno 9 2 2" xfId="44"/>
    <cellStyle name="Navadno 9 2 2 2" xfId="82"/>
    <cellStyle name="Navadno 9 2 3" xfId="63"/>
    <cellStyle name="Navadno 9 3" xfId="34"/>
    <cellStyle name="Navadno 9 3 2" xfId="72"/>
    <cellStyle name="Navadno 9 4" xfId="53"/>
    <cellStyle name="Normal 2" xfId="6"/>
    <cellStyle name="Normal_Sheet1" xfId="89"/>
  </cellStyles>
  <dxfs count="0"/>
  <tableStyles count="0" defaultTableStyle="TableStyleMedium2" defaultPivotStyle="PivotStyleLight16"/>
  <colors>
    <mruColors>
      <color rgb="FF7AB850"/>
      <color rgb="FFBEE395"/>
      <color rgb="FF90C292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IZVEDENOST CILJEV PUN2000 za obdobje 2014-2018/19</a:t>
            </a:r>
          </a:p>
        </c:rich>
      </c:tx>
      <c:layout>
        <c:manualLayout>
          <c:xMode val="edge"/>
          <c:yMode val="edge"/>
          <c:x val="3.7238225880201196E-2"/>
          <c:y val="3.5620149890902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285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339966"/>
              </a:solidFill>
              <a:ln w="28575">
                <a:solidFill>
                  <a:schemeClr val="bg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0682-4D92-8BDD-74D79881686D}"/>
              </c:ext>
            </c:extLst>
          </c:dPt>
          <c:dPt>
            <c:idx val="1"/>
            <c:bubble3D val="0"/>
            <c:spPr>
              <a:solidFill>
                <a:srgbClr val="7AB850"/>
              </a:solidFill>
              <a:ln w="28575">
                <a:solidFill>
                  <a:schemeClr val="bg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0682-4D92-8BDD-74D79881686D}"/>
              </c:ext>
            </c:extLst>
          </c:dPt>
          <c:dPt>
            <c:idx val="2"/>
            <c:bubble3D val="0"/>
            <c:spPr>
              <a:solidFill>
                <a:srgbClr val="BEE395"/>
              </a:solidFill>
              <a:ln w="28575">
                <a:solidFill>
                  <a:schemeClr val="bg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0682-4D92-8BDD-74D7988168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8575">
                <a:solidFill>
                  <a:schemeClr val="bg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0682-4D92-8BDD-74D79881686D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 w="28575">
                <a:solidFill>
                  <a:schemeClr val="bg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0682-4D92-8BDD-74D79881686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'ANALIZA SKUPAJ'!$A$6:$A$10</c:f>
              <c:strCache>
                <c:ptCount val="5"/>
                <c:pt idx="0">
                  <c:v>izvedeno</c:v>
                </c:pt>
                <c:pt idx="1">
                  <c:v>delno izvedeno</c:v>
                </c:pt>
                <c:pt idx="2">
                  <c:v>se izvaja</c:v>
                </c:pt>
                <c:pt idx="3">
                  <c:v>ni izvedeno</c:v>
                </c:pt>
                <c:pt idx="4">
                  <c:v>ukrep spremenjen - ni izveden</c:v>
                </c:pt>
              </c:strCache>
            </c:strRef>
          </c:cat>
          <c:val>
            <c:numRef>
              <c:f>'ANALIZA SKUPAJ'!$C$6:$C$10</c:f>
              <c:numCache>
                <c:formatCode>0.0%</c:formatCode>
                <c:ptCount val="5"/>
                <c:pt idx="0">
                  <c:v>0.30801687763713081</c:v>
                </c:pt>
                <c:pt idx="1">
                  <c:v>2.5316455696202531E-2</c:v>
                </c:pt>
                <c:pt idx="2">
                  <c:v>0.43037974683544306</c:v>
                </c:pt>
                <c:pt idx="3">
                  <c:v>0.18354430379746836</c:v>
                </c:pt>
                <c:pt idx="4">
                  <c:v>5.2742616033755275E-2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2-4D92-8BDD-74D79881686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666749</xdr:colOff>
      <xdr:row>12</xdr:row>
      <xdr:rowOff>152399</xdr:rowOff>
    </xdr:from>
    <xdr:to>
      <xdr:col>15</xdr:col>
      <xdr:colOff>314324</xdr:colOff>
      <xdr:row>33</xdr:row>
      <xdr:rowOff>104774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G6" sqref="G6:G8"/>
    </sheetView>
  </sheetViews>
  <sheetFormatPr defaultRowHeight="15"/>
  <cols>
    <col min="1" max="1" width="40.28515625" customWidth="1"/>
    <col min="4" max="4" width="11.140625" customWidth="1"/>
    <col min="5" max="5" width="11.140625" style="26" customWidth="1"/>
    <col min="6" max="6" width="14" bestFit="1" customWidth="1"/>
    <col min="7" max="7" width="11.140625" style="26" customWidth="1"/>
  </cols>
  <sheetData>
    <row r="1" spans="1:7">
      <c r="A1" s="1"/>
    </row>
    <row r="2" spans="1:7" ht="45">
      <c r="A2" s="4" t="s">
        <v>15</v>
      </c>
    </row>
    <row r="3" spans="1:7" s="26" customFormat="1">
      <c r="A3" s="4"/>
    </row>
    <row r="4" spans="1:7" s="26" customFormat="1">
      <c r="A4" s="4" t="s">
        <v>8</v>
      </c>
    </row>
    <row r="5" spans="1:7" s="26" customFormat="1">
      <c r="A5" s="29" t="s">
        <v>0</v>
      </c>
      <c r="B5" s="29" t="s">
        <v>1</v>
      </c>
      <c r="C5" s="29" t="s">
        <v>2</v>
      </c>
      <c r="D5" s="36" t="s">
        <v>16</v>
      </c>
      <c r="E5" s="29" t="s">
        <v>2</v>
      </c>
      <c r="F5" s="36" t="s">
        <v>17</v>
      </c>
      <c r="G5" s="29" t="s">
        <v>2</v>
      </c>
    </row>
    <row r="6" spans="1:7" s="26" customFormat="1">
      <c r="A6" s="30" t="s">
        <v>3</v>
      </c>
      <c r="B6" s="27">
        <f>B15+B24+B33+B42+B51+B60</f>
        <v>146</v>
      </c>
      <c r="C6" s="25">
        <f>B6/B11</f>
        <v>0.30801687763713081</v>
      </c>
      <c r="D6" s="27">
        <f>B15+B51+B60+B24</f>
        <v>100</v>
      </c>
      <c r="E6" s="25">
        <f>D6/D11</f>
        <v>0.30120481927710846</v>
      </c>
      <c r="F6" s="27">
        <f>B33+B42</f>
        <v>46</v>
      </c>
      <c r="G6" s="25">
        <f>F6/F11</f>
        <v>0.22885572139303484</v>
      </c>
    </row>
    <row r="7" spans="1:7" s="26" customFormat="1">
      <c r="A7" s="31" t="s">
        <v>4</v>
      </c>
      <c r="B7" s="27">
        <f>B16+B25+B34+B43+B52+B61</f>
        <v>12</v>
      </c>
      <c r="C7" s="25">
        <f>B7/B11</f>
        <v>2.5316455696202531E-2</v>
      </c>
      <c r="D7" s="27">
        <f t="shared" ref="D7:D10" si="0">B16+B52+B61+B25</f>
        <v>10</v>
      </c>
      <c r="E7" s="25">
        <f>D7/D11</f>
        <v>3.0120481927710843E-2</v>
      </c>
      <c r="F7" s="27">
        <f t="shared" ref="F7:F10" si="1">B25+B34+B43</f>
        <v>4</v>
      </c>
      <c r="G7" s="25">
        <f>F7/F11</f>
        <v>1.9900497512437811E-2</v>
      </c>
    </row>
    <row r="8" spans="1:7" s="26" customFormat="1">
      <c r="A8" s="32" t="s">
        <v>5</v>
      </c>
      <c r="B8" s="27">
        <f>B17+B26+B35+B44+B53+B62</f>
        <v>204</v>
      </c>
      <c r="C8" s="25">
        <f>B8/B11</f>
        <v>0.43037974683544306</v>
      </c>
      <c r="D8" s="27">
        <f t="shared" si="0"/>
        <v>157</v>
      </c>
      <c r="E8" s="25">
        <f>D8/D11</f>
        <v>0.47289156626506024</v>
      </c>
      <c r="F8" s="27">
        <f t="shared" si="1"/>
        <v>83</v>
      </c>
      <c r="G8" s="25">
        <f>F8/F11</f>
        <v>0.41293532338308458</v>
      </c>
    </row>
    <row r="9" spans="1:7" s="26" customFormat="1">
      <c r="A9" s="33" t="s">
        <v>6</v>
      </c>
      <c r="B9" s="27">
        <f>B18+B27+B36+B45+B54+B63</f>
        <v>87</v>
      </c>
      <c r="C9" s="25">
        <f>B9/B11</f>
        <v>0.18354430379746836</v>
      </c>
      <c r="D9" s="27">
        <f t="shared" si="0"/>
        <v>47</v>
      </c>
      <c r="E9" s="25">
        <f>D9/D11</f>
        <v>0.14156626506024098</v>
      </c>
      <c r="F9" s="27">
        <f t="shared" si="1"/>
        <v>56</v>
      </c>
      <c r="G9" s="25">
        <f>F9/F11</f>
        <v>0.27860696517412936</v>
      </c>
    </row>
    <row r="10" spans="1:7" s="26" customFormat="1">
      <c r="A10" s="34" t="s">
        <v>7</v>
      </c>
      <c r="B10" s="27">
        <f>B19+B28+B37+B46+B55+B64</f>
        <v>25</v>
      </c>
      <c r="C10" s="25">
        <f>B10/B11</f>
        <v>5.2742616033755275E-2</v>
      </c>
      <c r="D10" s="27">
        <f t="shared" si="0"/>
        <v>18</v>
      </c>
      <c r="E10" s="25">
        <f>D10/D11</f>
        <v>5.4216867469879519E-2</v>
      </c>
      <c r="F10" s="27">
        <f t="shared" si="1"/>
        <v>12</v>
      </c>
      <c r="G10" s="25">
        <f>F10/F11</f>
        <v>5.9701492537313432E-2</v>
      </c>
    </row>
    <row r="11" spans="1:7">
      <c r="A11" s="35" t="s">
        <v>8</v>
      </c>
      <c r="B11" s="35">
        <f t="shared" ref="B11:G11" si="2">SUM(B6:B10)</f>
        <v>474</v>
      </c>
      <c r="C11" s="24">
        <f t="shared" si="2"/>
        <v>1</v>
      </c>
      <c r="D11" s="35">
        <f t="shared" si="2"/>
        <v>332</v>
      </c>
      <c r="E11" s="24">
        <f t="shared" si="2"/>
        <v>1</v>
      </c>
      <c r="F11" s="35">
        <f t="shared" si="2"/>
        <v>201</v>
      </c>
      <c r="G11" s="24">
        <f t="shared" si="2"/>
        <v>1</v>
      </c>
    </row>
    <row r="12" spans="1:7">
      <c r="B12" s="15">
        <f>B20+B29+B38+B47+B56+B65</f>
        <v>474</v>
      </c>
      <c r="C12" s="2"/>
    </row>
    <row r="13" spans="1:7">
      <c r="A13" s="1" t="s">
        <v>9</v>
      </c>
    </row>
    <row r="14" spans="1:7">
      <c r="A14" s="11" t="s">
        <v>0</v>
      </c>
      <c r="B14" s="11" t="s">
        <v>1</v>
      </c>
      <c r="C14" s="11" t="s">
        <v>2</v>
      </c>
    </row>
    <row r="15" spans="1:7">
      <c r="A15" s="5" t="s">
        <v>3</v>
      </c>
      <c r="B15" s="3">
        <v>40</v>
      </c>
      <c r="C15" s="25">
        <f>B15/B20</f>
        <v>0.34188034188034189</v>
      </c>
    </row>
    <row r="16" spans="1:7">
      <c r="A16" s="6" t="s">
        <v>4</v>
      </c>
      <c r="B16" s="3">
        <v>5</v>
      </c>
      <c r="C16" s="25">
        <f>B16/B20</f>
        <v>4.2735042735042736E-2</v>
      </c>
    </row>
    <row r="17" spans="1:3">
      <c r="A17" s="7" t="s">
        <v>5</v>
      </c>
      <c r="B17" s="3">
        <v>58</v>
      </c>
      <c r="C17" s="25">
        <f>B17/B20</f>
        <v>0.49572649572649574</v>
      </c>
    </row>
    <row r="18" spans="1:3">
      <c r="A18" s="8" t="s">
        <v>6</v>
      </c>
      <c r="B18" s="3">
        <v>8</v>
      </c>
      <c r="C18" s="25">
        <f>B18/B20</f>
        <v>6.8376068376068383E-2</v>
      </c>
    </row>
    <row r="19" spans="1:3">
      <c r="A19" s="9" t="s">
        <v>7</v>
      </c>
      <c r="B19" s="3">
        <v>6</v>
      </c>
      <c r="C19" s="25">
        <f>B19/B20</f>
        <v>5.128205128205128E-2</v>
      </c>
    </row>
    <row r="20" spans="1:3">
      <c r="A20" s="10" t="s">
        <v>8</v>
      </c>
      <c r="B20" s="10">
        <f>SUM(B15:B19)</f>
        <v>117</v>
      </c>
      <c r="C20" s="24">
        <f>SUM(C15:C19)</f>
        <v>1</v>
      </c>
    </row>
    <row r="22" spans="1:3">
      <c r="A22" s="1" t="s">
        <v>10</v>
      </c>
    </row>
    <row r="23" spans="1:3">
      <c r="A23" s="11" t="s">
        <v>0</v>
      </c>
      <c r="B23" s="11" t="s">
        <v>1</v>
      </c>
      <c r="C23" s="11" t="s">
        <v>2</v>
      </c>
    </row>
    <row r="24" spans="1:3">
      <c r="A24" s="5" t="s">
        <v>3</v>
      </c>
      <c r="B24" s="3">
        <v>24</v>
      </c>
      <c r="C24" s="25">
        <f>B24/B29</f>
        <v>0.28915662650602408</v>
      </c>
    </row>
    <row r="25" spans="1:3">
      <c r="A25" s="6" t="s">
        <v>4</v>
      </c>
      <c r="B25" s="3">
        <v>2</v>
      </c>
      <c r="C25" s="25">
        <f>B25/B29</f>
        <v>2.4096385542168676E-2</v>
      </c>
    </row>
    <row r="26" spans="1:3">
      <c r="A26" s="7" t="s">
        <v>5</v>
      </c>
      <c r="B26" s="3">
        <v>36</v>
      </c>
      <c r="C26" s="25">
        <f>B26/B29</f>
        <v>0.43373493975903615</v>
      </c>
    </row>
    <row r="27" spans="1:3">
      <c r="A27" s="8" t="s">
        <v>6</v>
      </c>
      <c r="B27" s="3">
        <v>16</v>
      </c>
      <c r="C27" s="25">
        <f>B27/B29</f>
        <v>0.19277108433734941</v>
      </c>
    </row>
    <row r="28" spans="1:3">
      <c r="A28" s="9" t="s">
        <v>7</v>
      </c>
      <c r="B28" s="3">
        <v>5</v>
      </c>
      <c r="C28" s="25">
        <f>B28/B29</f>
        <v>6.0240963855421686E-2</v>
      </c>
    </row>
    <row r="29" spans="1:3">
      <c r="A29" s="10" t="s">
        <v>8</v>
      </c>
      <c r="B29" s="10">
        <f>SUM(B24:B28)</f>
        <v>83</v>
      </c>
      <c r="C29" s="24">
        <f>SUM(C24:C28)</f>
        <v>0.99999999999999989</v>
      </c>
    </row>
    <row r="30" spans="1:3" s="12" customFormat="1">
      <c r="A30" s="14"/>
      <c r="B30" s="14"/>
      <c r="C30" s="13"/>
    </row>
    <row r="31" spans="1:3">
      <c r="A31" s="1" t="s">
        <v>11</v>
      </c>
    </row>
    <row r="32" spans="1:3">
      <c r="A32" s="17" t="s">
        <v>0</v>
      </c>
      <c r="B32" s="17" t="s">
        <v>1</v>
      </c>
      <c r="C32" s="17" t="s">
        <v>2</v>
      </c>
    </row>
    <row r="33" spans="1:3">
      <c r="A33" s="18" t="s">
        <v>3</v>
      </c>
      <c r="B33" s="16">
        <v>19</v>
      </c>
      <c r="C33" s="25">
        <f>B33/B38</f>
        <v>0.35185185185185186</v>
      </c>
    </row>
    <row r="34" spans="1:3">
      <c r="A34" s="19" t="s">
        <v>4</v>
      </c>
      <c r="B34" s="16">
        <v>0</v>
      </c>
      <c r="C34" s="25">
        <f>B34/B38</f>
        <v>0</v>
      </c>
    </row>
    <row r="35" spans="1:3">
      <c r="A35" s="20" t="s">
        <v>5</v>
      </c>
      <c r="B35" s="16">
        <v>21</v>
      </c>
      <c r="C35" s="25">
        <f>B35/B38</f>
        <v>0.3888888888888889</v>
      </c>
    </row>
    <row r="36" spans="1:3">
      <c r="A36" s="21" t="s">
        <v>6</v>
      </c>
      <c r="B36" s="16">
        <v>12</v>
      </c>
      <c r="C36" s="25">
        <f>B36/B38</f>
        <v>0.22222222222222221</v>
      </c>
    </row>
    <row r="37" spans="1:3">
      <c r="A37" s="22" t="s">
        <v>7</v>
      </c>
      <c r="B37" s="16">
        <v>2</v>
      </c>
      <c r="C37" s="25">
        <f>B37/B38</f>
        <v>3.7037037037037035E-2</v>
      </c>
    </row>
    <row r="38" spans="1:3">
      <c r="A38" s="23" t="s">
        <v>8</v>
      </c>
      <c r="B38" s="23">
        <f>SUM(B33:B37)</f>
        <v>54</v>
      </c>
      <c r="C38" s="24">
        <f>SUM(C33:C37)</f>
        <v>1</v>
      </c>
    </row>
    <row r="40" spans="1:3">
      <c r="A40" s="1" t="s">
        <v>12</v>
      </c>
    </row>
    <row r="41" spans="1:3">
      <c r="A41" s="17" t="s">
        <v>0</v>
      </c>
      <c r="B41" s="17" t="s">
        <v>1</v>
      </c>
      <c r="C41" s="17" t="s">
        <v>2</v>
      </c>
    </row>
    <row r="42" spans="1:3">
      <c r="A42" s="18" t="s">
        <v>3</v>
      </c>
      <c r="B42" s="16">
        <v>27</v>
      </c>
      <c r="C42" s="25">
        <f>B42/B47</f>
        <v>0.30681818181818182</v>
      </c>
    </row>
    <row r="43" spans="1:3">
      <c r="A43" s="19" t="s">
        <v>4</v>
      </c>
      <c r="B43" s="16">
        <v>2</v>
      </c>
      <c r="C43" s="25">
        <f>B43/B47</f>
        <v>2.2727272727272728E-2</v>
      </c>
    </row>
    <row r="44" spans="1:3">
      <c r="A44" s="20" t="s">
        <v>5</v>
      </c>
      <c r="B44" s="16">
        <v>26</v>
      </c>
      <c r="C44" s="25">
        <f>B44/B47</f>
        <v>0.29545454545454547</v>
      </c>
    </row>
    <row r="45" spans="1:3">
      <c r="A45" s="21" t="s">
        <v>6</v>
      </c>
      <c r="B45" s="16">
        <v>28</v>
      </c>
      <c r="C45" s="25">
        <f>B45/B47</f>
        <v>0.31818181818181818</v>
      </c>
    </row>
    <row r="46" spans="1:3">
      <c r="A46" s="22" t="s">
        <v>7</v>
      </c>
      <c r="B46" s="16">
        <v>5</v>
      </c>
      <c r="C46" s="25">
        <f>B46/B47</f>
        <v>5.6818181818181816E-2</v>
      </c>
    </row>
    <row r="47" spans="1:3">
      <c r="A47" s="23" t="s">
        <v>8</v>
      </c>
      <c r="B47" s="23">
        <f>SUM(B42:B46)</f>
        <v>88</v>
      </c>
      <c r="C47" s="24">
        <f>SUM(C42:C46)</f>
        <v>0.99999999999999989</v>
      </c>
    </row>
    <row r="49" spans="1:3">
      <c r="A49" s="1" t="s">
        <v>13</v>
      </c>
    </row>
    <row r="50" spans="1:3">
      <c r="A50" s="29" t="s">
        <v>0</v>
      </c>
      <c r="B50" s="29" t="s">
        <v>1</v>
      </c>
      <c r="C50" s="29" t="s">
        <v>2</v>
      </c>
    </row>
    <row r="51" spans="1:3">
      <c r="A51" s="30" t="s">
        <v>3</v>
      </c>
      <c r="B51" s="27">
        <v>22</v>
      </c>
      <c r="C51" s="25">
        <f>B51/B56</f>
        <v>0.29729729729729731</v>
      </c>
    </row>
    <row r="52" spans="1:3">
      <c r="A52" s="31" t="s">
        <v>4</v>
      </c>
      <c r="B52" s="27">
        <v>3</v>
      </c>
      <c r="C52" s="25">
        <f>B52/B56</f>
        <v>4.0540540540540543E-2</v>
      </c>
    </row>
    <row r="53" spans="1:3">
      <c r="A53" s="32" t="s">
        <v>5</v>
      </c>
      <c r="B53" s="27">
        <v>36</v>
      </c>
      <c r="C53" s="25">
        <f>B53/B56</f>
        <v>0.48648648648648651</v>
      </c>
    </row>
    <row r="54" spans="1:3">
      <c r="A54" s="33" t="s">
        <v>6</v>
      </c>
      <c r="B54" s="27">
        <v>10</v>
      </c>
      <c r="C54" s="25">
        <f>B54/B56</f>
        <v>0.13513513513513514</v>
      </c>
    </row>
    <row r="55" spans="1:3">
      <c r="A55" s="34" t="s">
        <v>7</v>
      </c>
      <c r="B55" s="27">
        <v>3</v>
      </c>
      <c r="C55" s="25">
        <f>B55/B56</f>
        <v>4.0540540540540543E-2</v>
      </c>
    </row>
    <row r="56" spans="1:3">
      <c r="A56" s="35" t="s">
        <v>8</v>
      </c>
      <c r="B56" s="35">
        <f>SUM(B51:B55)</f>
        <v>74</v>
      </c>
      <c r="C56" s="24">
        <f>SUM(C51:C55)</f>
        <v>1</v>
      </c>
    </row>
    <row r="58" spans="1:3">
      <c r="A58" s="28" t="s">
        <v>14</v>
      </c>
    </row>
    <row r="59" spans="1:3">
      <c r="A59" s="29" t="s">
        <v>0</v>
      </c>
      <c r="B59" s="29" t="s">
        <v>1</v>
      </c>
      <c r="C59" s="29" t="s">
        <v>2</v>
      </c>
    </row>
    <row r="60" spans="1:3">
      <c r="A60" s="30" t="s">
        <v>3</v>
      </c>
      <c r="B60" s="27">
        <v>14</v>
      </c>
      <c r="C60" s="25">
        <f>B60/B65</f>
        <v>0.2413793103448276</v>
      </c>
    </row>
    <row r="61" spans="1:3">
      <c r="A61" s="31" t="s">
        <v>4</v>
      </c>
      <c r="B61" s="27">
        <v>0</v>
      </c>
      <c r="C61" s="25">
        <f>B61/B65</f>
        <v>0</v>
      </c>
    </row>
    <row r="62" spans="1:3">
      <c r="A62" s="32" t="s">
        <v>5</v>
      </c>
      <c r="B62" s="27">
        <v>27</v>
      </c>
      <c r="C62" s="25">
        <f>B62/B65</f>
        <v>0.46551724137931033</v>
      </c>
    </row>
    <row r="63" spans="1:3">
      <c r="A63" s="33" t="s">
        <v>6</v>
      </c>
      <c r="B63" s="27">
        <v>13</v>
      </c>
      <c r="C63" s="25">
        <f>B63/B65</f>
        <v>0.22413793103448276</v>
      </c>
    </row>
    <row r="64" spans="1:3">
      <c r="A64" s="34" t="s">
        <v>7</v>
      </c>
      <c r="B64" s="27">
        <v>4</v>
      </c>
      <c r="C64" s="25">
        <f>B64/B65</f>
        <v>6.8965517241379309E-2</v>
      </c>
    </row>
    <row r="65" spans="1:3">
      <c r="A65" s="35" t="s">
        <v>8</v>
      </c>
      <c r="B65" s="35">
        <f>SUM(B60:B64)</f>
        <v>58</v>
      </c>
      <c r="C65" s="24">
        <f>SUM(C60:C64)</f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ANALIZA SKUPAJ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Danev</dc:creator>
  <cp:lastModifiedBy>Gregor Danev</cp:lastModifiedBy>
  <dcterms:created xsi:type="dcterms:W3CDTF">2020-05-27T12:36:41Z</dcterms:created>
  <dcterms:modified xsi:type="dcterms:W3CDTF">2020-05-28T11:38:37Z</dcterms:modified>
</cp:coreProperties>
</file>